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<sst xmlns="http://schemas.openxmlformats.org/spreadsheetml/2006/main" count="73" uniqueCount="63">
  <si>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Age Group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</si>
  <si>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</si>
  <si>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</si>
  <si>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</si>
  <si>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</si>
  <si>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</si>
  <si>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</si>
  <si>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</si>
  <si>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</si>
  <si>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</si>
  <si>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F35</t>
  </si>
  <si>
    <t>F40</t>
  </si>
  <si>
    <t>F45</t>
  </si>
  <si>
    <t>F50</t>
  </si>
  <si>
    <t>F55</t>
  </si>
  <si>
    <t>F60</t>
  </si>
  <si>
    <t>F65</t>
  </si>
  <si>
    <t>F70</t>
  </si>
  <si>
    <t>5 km</t>
  </si>
  <si>
    <t>%</t>
  </si>
  <si>
    <t>5 mile</t>
  </si>
  <si>
    <t>10 km</t>
  </si>
  <si>
    <t>10 mile</t>
  </si>
  <si>
    <t>Half-marathon</t>
  </si>
  <si>
    <t>Marathon</t>
  </si>
  <si>
    <t>Number of athletes in age group in ranking lists</t>
  </si>
  <si>
    <t>% of active</t>
  </si>
  <si>
    <t>Data Base</t>
  </si>
  <si>
    <t>Age Distribution of Athletes at Different Distances and Overall</t>
  </si>
  <si>
    <t>Park Runs</t>
  </si>
  <si>
    <t>MU15</t>
  </si>
  <si>
    <t>MU20</t>
  </si>
  <si>
    <t>M20</t>
  </si>
  <si>
    <t>M25</t>
  </si>
  <si>
    <t>M30</t>
  </si>
  <si>
    <t>M*</t>
  </si>
  <si>
    <t>FU15</t>
  </si>
  <si>
    <t>FU20</t>
  </si>
  <si>
    <t>F20</t>
  </si>
  <si>
    <t>F25</t>
  </si>
  <si>
    <t>F30</t>
  </si>
  <si>
    <t>F*</t>
  </si>
  <si>
    <t>Table 5.  Cheshire AA Road Running 2014</t>
  </si>
  <si>
    <t>Av age 44.4</t>
  </si>
  <si>
    <t>Av age 40.6</t>
  </si>
  <si>
    <t>Av age 45.6</t>
  </si>
  <si>
    <t>Av age 44.9</t>
  </si>
  <si>
    <t>Av age 47.4</t>
  </si>
  <si>
    <t>Av age  44.3</t>
  </si>
  <si>
    <t>Av age  39.2</t>
  </si>
  <si>
    <t>Av age 37.3</t>
  </si>
  <si>
    <t>Av age 41.3</t>
  </si>
  <si>
    <t>NOTE : M* and F* are "seniors" but age or 5 year age group not known</t>
  </si>
  <si>
    <t>Av age 41.0</t>
  </si>
  <si>
    <t>Av age 43.2</t>
  </si>
  <si>
    <t>Av age 40.7</t>
  </si>
  <si>
    <t>Av age 41.4</t>
  </si>
  <si>
    <t>Av age 42.1</t>
  </si>
  <si>
    <t>Av age 38.8</t>
  </si>
  <si>
    <t>Not all competed</t>
  </si>
  <si>
    <t>in 2014!</t>
  </si>
  <si>
    <t xml:space="preserve">: this is percentage of total active road racing male or female athletes in Cheshire clubs in 2014 </t>
  </si>
  <si>
    <t xml:space="preserve"> (Note: Park Run active total also includes those who have only taken part in a PR)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</si>
</sst>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4" fillId="0" borderId="2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left"/>
    </xf>
    <xf numFmtId="0" fontId="7" fillId="0" borderId="17" xfId="0" applyFont="1" applyBorder="1" applyAlignment="1">
      <alignment/>
    </xf>
    <xf numFmtId="0" fontId="8" fillId="0" borderId="16" xfId="0" applyFont="1" applyBorder="1" applyAlignment="1">
      <alignment/>
    </xf>
    <xf numFmtId="164" fontId="4" fillId="0" borderId="2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150" zoomScaleNormal="150" zoomScalePageLayoutView="0" workbookViewId="0" topLeftCell="A1">
      <selection activeCell="E7" sqref="E7"/>
    </sheetView>
  </sheetViews>
  <sheetFormatPr defaultColWidth="8.8515625" defaultRowHeight="12.75"/>
  <cols>
    <col min="1" max="1" width="11.421875" style="0" customWidth="1"/>
    <col min="2" max="2" width="7.421875" style="0" customWidth="1"/>
    <col min="3" max="5" width="7.28125" style="0" customWidth="1"/>
    <col min="6" max="6" width="7.140625" style="0" customWidth="1"/>
    <col min="7" max="7" width="7.28125" style="0" customWidth="1"/>
    <col min="8" max="8" width="6.421875" style="0" customWidth="1"/>
    <col min="9" max="9" width="7.421875" style="0" customWidth="1"/>
    <col min="10" max="10" width="7.140625" style="0" customWidth="1"/>
    <col min="11" max="11" width="7.00390625" style="0" customWidth="1"/>
    <col min="12" max="12" width="6.7109375" style="0" customWidth="1"/>
    <col min="13" max="13" width="8.140625" style="0" customWidth="1"/>
    <col min="14" max="14" width="6.28125" style="0" customWidth="1"/>
    <col min="15" max="15" width="7.00390625" style="0" customWidth="1"/>
    <col min="16" max="16" width="7.421875" style="0" customWidth="1"/>
    <col min="17" max="17" width="7.7109375" style="0" customWidth="1"/>
  </cols>
  <sheetData>
    <row r="1" ht="12.75">
      <c r="A1" s="1" t="s">
        <v>42</v>
      </c>
    </row>
    <row r="2" ht="12.75">
      <c r="A2" s="1" t="s">
        <v>28</v>
      </c>
    </row>
    <row r="3" ht="12.75">
      <c r="A3" s="4" t="s">
        <v>25</v>
      </c>
    </row>
    <row r="5" spans="1:17" ht="12.75">
      <c r="A5" s="5"/>
      <c r="B5" s="51" t="s">
        <v>18</v>
      </c>
      <c r="C5" s="54"/>
      <c r="D5" s="51" t="s">
        <v>29</v>
      </c>
      <c r="E5" s="52"/>
      <c r="F5" s="51" t="s">
        <v>20</v>
      </c>
      <c r="G5" s="54"/>
      <c r="H5" s="51" t="s">
        <v>21</v>
      </c>
      <c r="I5" s="54"/>
      <c r="J5" s="51" t="s">
        <v>22</v>
      </c>
      <c r="K5" s="54"/>
      <c r="L5" s="51" t="s">
        <v>23</v>
      </c>
      <c r="M5" s="54"/>
      <c r="N5" s="55" t="s">
        <v>24</v>
      </c>
      <c r="O5" s="55"/>
      <c r="P5" s="53" t="s">
        <v>27</v>
      </c>
      <c r="Q5" s="54"/>
    </row>
    <row r="6" spans="1:17" ht="12.75">
      <c r="A6" s="10" t="s">
        <v>0</v>
      </c>
      <c r="B6" s="13"/>
      <c r="C6" s="14" t="s">
        <v>19</v>
      </c>
      <c r="D6" s="32"/>
      <c r="E6" s="33" t="s">
        <v>19</v>
      </c>
      <c r="F6" s="16"/>
      <c r="G6" s="12" t="s">
        <v>19</v>
      </c>
      <c r="H6" s="16"/>
      <c r="I6" s="12" t="s">
        <v>19</v>
      </c>
      <c r="J6" s="16"/>
      <c r="K6" s="12" t="s">
        <v>19</v>
      </c>
      <c r="L6" s="16"/>
      <c r="M6" s="12" t="s">
        <v>19</v>
      </c>
      <c r="N6" s="11"/>
      <c r="O6" s="11" t="s">
        <v>19</v>
      </c>
      <c r="P6" s="26"/>
      <c r="Q6" s="12" t="s">
        <v>19</v>
      </c>
    </row>
    <row r="7" spans="1:17" ht="12.75">
      <c r="A7" s="6" t="s">
        <v>30</v>
      </c>
      <c r="B7" s="15">
        <v>6</v>
      </c>
      <c r="C7" s="18">
        <f aca="true" t="shared" si="0" ref="C7:C21">B7*100/B$22</f>
        <v>1.8691588785046729</v>
      </c>
      <c r="D7" s="34">
        <v>48</v>
      </c>
      <c r="E7" s="18">
        <f aca="true" t="shared" si="1" ref="E7:E21">D7*100/D$22</f>
        <v>6.997084548104956</v>
      </c>
      <c r="F7" s="15">
        <v>2</v>
      </c>
      <c r="G7" s="18">
        <f aca="true" t="shared" si="2" ref="G7:G21">F7*100/F$22</f>
        <v>0.6993006993006993</v>
      </c>
      <c r="H7" s="15"/>
      <c r="I7" s="18"/>
      <c r="J7" s="15"/>
      <c r="K7" s="18"/>
      <c r="L7" s="15"/>
      <c r="M7" s="18"/>
      <c r="N7" s="7"/>
      <c r="O7" s="19"/>
      <c r="P7" s="28">
        <v>53</v>
      </c>
      <c r="Q7" s="18">
        <f aca="true" t="shared" si="3" ref="Q7:Q21">P7*100/P$22</f>
        <v>3.4017971758664953</v>
      </c>
    </row>
    <row r="8" spans="1:17" ht="12.75">
      <c r="A8" s="6" t="s">
        <v>31</v>
      </c>
      <c r="B8" s="15">
        <v>15</v>
      </c>
      <c r="C8" s="18">
        <f t="shared" si="0"/>
        <v>4.672897196261682</v>
      </c>
      <c r="D8" s="34">
        <v>34</v>
      </c>
      <c r="E8" s="19">
        <f t="shared" si="1"/>
        <v>4.956268221574344</v>
      </c>
      <c r="F8" s="15">
        <v>5</v>
      </c>
      <c r="G8" s="8">
        <f t="shared" si="2"/>
        <v>1.7482517482517483</v>
      </c>
      <c r="H8" s="15">
        <v>11</v>
      </c>
      <c r="I8" s="8">
        <f aca="true" t="shared" si="4" ref="I8:I21">H8*100/H$22</f>
        <v>1.9298245614035088</v>
      </c>
      <c r="J8" s="15">
        <v>0</v>
      </c>
      <c r="K8" s="8">
        <f aca="true" t="shared" si="5" ref="K8:K21">J8*100/J$22</f>
        <v>0</v>
      </c>
      <c r="L8" s="15">
        <v>3</v>
      </c>
      <c r="M8" s="8">
        <f aca="true" t="shared" si="6" ref="M8:M21">L8*100/L$22</f>
        <v>0.45662100456621</v>
      </c>
      <c r="N8" s="7">
        <v>0</v>
      </c>
      <c r="O8" s="8">
        <f aca="true" t="shared" si="7" ref="O8:O21">N8*100/N$22</f>
        <v>0</v>
      </c>
      <c r="P8" s="28">
        <v>58</v>
      </c>
      <c r="Q8" s="29">
        <f t="shared" si="3"/>
        <v>3.7227214377406934</v>
      </c>
    </row>
    <row r="9" spans="1:17" ht="12.75">
      <c r="A9" s="6" t="s">
        <v>32</v>
      </c>
      <c r="B9" s="15">
        <v>8</v>
      </c>
      <c r="C9" s="18">
        <f t="shared" si="0"/>
        <v>2.4922118380062304</v>
      </c>
      <c r="D9" s="34">
        <v>18</v>
      </c>
      <c r="E9" s="19">
        <f t="shared" si="1"/>
        <v>2.623906705539359</v>
      </c>
      <c r="F9" s="15">
        <v>8</v>
      </c>
      <c r="G9" s="8">
        <f t="shared" si="2"/>
        <v>2.797202797202797</v>
      </c>
      <c r="H9" s="15">
        <v>15</v>
      </c>
      <c r="I9" s="18">
        <f t="shared" si="4"/>
        <v>2.6315789473684212</v>
      </c>
      <c r="J9" s="15">
        <v>3</v>
      </c>
      <c r="K9" s="18">
        <f t="shared" si="5"/>
        <v>2.2222222222222223</v>
      </c>
      <c r="L9" s="15">
        <v>13</v>
      </c>
      <c r="M9" s="18">
        <f t="shared" si="6"/>
        <v>1.97869101978691</v>
      </c>
      <c r="N9" s="7">
        <v>3</v>
      </c>
      <c r="O9" s="19">
        <f t="shared" si="7"/>
        <v>1.3333333333333333</v>
      </c>
      <c r="P9" s="28">
        <v>50</v>
      </c>
      <c r="Q9" s="29">
        <f t="shared" si="3"/>
        <v>3.209242618741977</v>
      </c>
    </row>
    <row r="10" spans="1:17" ht="12.75">
      <c r="A10" s="6" t="s">
        <v>33</v>
      </c>
      <c r="B10" s="15">
        <v>7</v>
      </c>
      <c r="C10" s="18">
        <f t="shared" si="0"/>
        <v>2.1806853582554515</v>
      </c>
      <c r="D10" s="34">
        <v>27</v>
      </c>
      <c r="E10" s="19">
        <f t="shared" si="1"/>
        <v>3.935860058309038</v>
      </c>
      <c r="F10" s="15">
        <v>10</v>
      </c>
      <c r="G10" s="8">
        <f t="shared" si="2"/>
        <v>3.4965034965034967</v>
      </c>
      <c r="H10" s="15">
        <v>17</v>
      </c>
      <c r="I10" s="18">
        <f t="shared" si="4"/>
        <v>2.982456140350877</v>
      </c>
      <c r="J10" s="15">
        <v>1</v>
      </c>
      <c r="K10" s="18">
        <f t="shared" si="5"/>
        <v>0.7407407407407407</v>
      </c>
      <c r="L10" s="15">
        <v>25</v>
      </c>
      <c r="M10" s="18">
        <f t="shared" si="6"/>
        <v>3.8051750380517504</v>
      </c>
      <c r="N10" s="7">
        <v>4</v>
      </c>
      <c r="O10" s="19">
        <f t="shared" si="7"/>
        <v>1.7777777777777777</v>
      </c>
      <c r="P10" s="28">
        <v>47</v>
      </c>
      <c r="Q10" s="29">
        <f t="shared" si="3"/>
        <v>3.016688061617458</v>
      </c>
    </row>
    <row r="11" spans="1:17" ht="12.75">
      <c r="A11" s="6" t="s">
        <v>34</v>
      </c>
      <c r="B11" s="15">
        <v>25</v>
      </c>
      <c r="C11" s="18">
        <f t="shared" si="0"/>
        <v>7.788161993769471</v>
      </c>
      <c r="D11" s="34">
        <v>48</v>
      </c>
      <c r="E11" s="19">
        <f t="shared" si="1"/>
        <v>6.997084548104956</v>
      </c>
      <c r="F11" s="15">
        <v>20</v>
      </c>
      <c r="G11" s="8">
        <f t="shared" si="2"/>
        <v>6.993006993006993</v>
      </c>
      <c r="H11" s="15">
        <v>41</v>
      </c>
      <c r="I11" s="18">
        <f t="shared" si="4"/>
        <v>7.192982456140351</v>
      </c>
      <c r="J11" s="15">
        <v>12</v>
      </c>
      <c r="K11" s="18">
        <f t="shared" si="5"/>
        <v>8.88888888888889</v>
      </c>
      <c r="L11" s="15">
        <v>52</v>
      </c>
      <c r="M11" s="18">
        <f t="shared" si="6"/>
        <v>7.91476407914764</v>
      </c>
      <c r="N11" s="7">
        <v>17</v>
      </c>
      <c r="O11" s="19">
        <f t="shared" si="7"/>
        <v>7.555555555555555</v>
      </c>
      <c r="P11" s="28">
        <v>87</v>
      </c>
      <c r="Q11" s="29">
        <f t="shared" si="3"/>
        <v>5.58408215661104</v>
      </c>
    </row>
    <row r="12" spans="1:17" ht="12.75">
      <c r="A12" s="6" t="s">
        <v>1</v>
      </c>
      <c r="B12" s="15">
        <v>39</v>
      </c>
      <c r="C12" s="18">
        <f t="shared" si="0"/>
        <v>12.149532710280374</v>
      </c>
      <c r="D12" s="34">
        <v>89</v>
      </c>
      <c r="E12" s="19">
        <f t="shared" si="1"/>
        <v>12.973760932944606</v>
      </c>
      <c r="F12" s="15">
        <v>35</v>
      </c>
      <c r="G12" s="8">
        <f t="shared" si="2"/>
        <v>12.237762237762238</v>
      </c>
      <c r="H12" s="15">
        <v>68</v>
      </c>
      <c r="I12" s="18">
        <f t="shared" si="4"/>
        <v>11.929824561403509</v>
      </c>
      <c r="J12" s="15">
        <v>21</v>
      </c>
      <c r="K12" s="18">
        <f t="shared" si="5"/>
        <v>15.555555555555555</v>
      </c>
      <c r="L12" s="15">
        <v>89</v>
      </c>
      <c r="M12" s="18">
        <f t="shared" si="6"/>
        <v>13.54642313546423</v>
      </c>
      <c r="N12" s="7">
        <v>34</v>
      </c>
      <c r="O12" s="19">
        <f t="shared" si="7"/>
        <v>15.11111111111111</v>
      </c>
      <c r="P12" s="28">
        <v>185</v>
      </c>
      <c r="Q12" s="29">
        <f t="shared" si="3"/>
        <v>11.874197689345314</v>
      </c>
    </row>
    <row r="13" spans="1:17" ht="12.75">
      <c r="A13" s="6" t="s">
        <v>35</v>
      </c>
      <c r="B13" s="15">
        <v>10</v>
      </c>
      <c r="C13" s="18">
        <f t="shared" si="0"/>
        <v>3.115264797507788</v>
      </c>
      <c r="D13" s="34">
        <v>0</v>
      </c>
      <c r="E13" s="19">
        <f t="shared" si="1"/>
        <v>0</v>
      </c>
      <c r="F13" s="15">
        <v>6</v>
      </c>
      <c r="G13" s="8">
        <f t="shared" si="2"/>
        <v>2.097902097902098</v>
      </c>
      <c r="H13" s="15">
        <v>25</v>
      </c>
      <c r="I13" s="18">
        <f t="shared" si="4"/>
        <v>4.385964912280702</v>
      </c>
      <c r="J13" s="15">
        <v>0</v>
      </c>
      <c r="K13" s="18">
        <f t="shared" si="5"/>
        <v>0</v>
      </c>
      <c r="L13" s="15">
        <v>24</v>
      </c>
      <c r="M13" s="18">
        <f t="shared" si="6"/>
        <v>3.65296803652968</v>
      </c>
      <c r="N13" s="7">
        <v>8</v>
      </c>
      <c r="O13" s="19">
        <f t="shared" si="7"/>
        <v>3.5555555555555554</v>
      </c>
      <c r="P13" s="28">
        <v>83</v>
      </c>
      <c r="Q13" s="29">
        <f t="shared" si="3"/>
        <v>5.327342747111682</v>
      </c>
    </row>
    <row r="14" spans="1:17" ht="12.75">
      <c r="A14" s="6" t="s">
        <v>2</v>
      </c>
      <c r="B14" s="15">
        <v>44</v>
      </c>
      <c r="C14" s="18">
        <f t="shared" si="0"/>
        <v>13.707165109034268</v>
      </c>
      <c r="D14" s="34">
        <v>98</v>
      </c>
      <c r="E14" s="19">
        <f t="shared" si="1"/>
        <v>14.285714285714286</v>
      </c>
      <c r="F14" s="15">
        <v>48</v>
      </c>
      <c r="G14" s="8">
        <f t="shared" si="2"/>
        <v>16.783216783216783</v>
      </c>
      <c r="H14" s="15">
        <v>93</v>
      </c>
      <c r="I14" s="18">
        <f t="shared" si="4"/>
        <v>16.31578947368421</v>
      </c>
      <c r="J14" s="15">
        <v>20</v>
      </c>
      <c r="K14" s="18">
        <f t="shared" si="5"/>
        <v>14.814814814814815</v>
      </c>
      <c r="L14" s="15">
        <v>128</v>
      </c>
      <c r="M14" s="18">
        <f t="shared" si="6"/>
        <v>19.48249619482496</v>
      </c>
      <c r="N14" s="7">
        <v>54</v>
      </c>
      <c r="O14" s="19">
        <f t="shared" si="7"/>
        <v>24</v>
      </c>
      <c r="P14" s="28">
        <v>250</v>
      </c>
      <c r="Q14" s="29">
        <f t="shared" si="3"/>
        <v>16.046213093709884</v>
      </c>
    </row>
    <row r="15" spans="1:17" ht="12.75">
      <c r="A15" s="6" t="s">
        <v>3</v>
      </c>
      <c r="B15" s="15">
        <v>50</v>
      </c>
      <c r="C15" s="18">
        <f t="shared" si="0"/>
        <v>15.576323987538942</v>
      </c>
      <c r="D15" s="34">
        <v>111</v>
      </c>
      <c r="E15" s="19">
        <f t="shared" si="1"/>
        <v>16.18075801749271</v>
      </c>
      <c r="F15" s="15">
        <v>51</v>
      </c>
      <c r="G15" s="8">
        <f t="shared" si="2"/>
        <v>17.832167832167833</v>
      </c>
      <c r="H15" s="15">
        <v>103</v>
      </c>
      <c r="I15" s="18">
        <f t="shared" si="4"/>
        <v>18.07017543859649</v>
      </c>
      <c r="J15" s="15">
        <v>22</v>
      </c>
      <c r="K15" s="18">
        <f t="shared" si="5"/>
        <v>16.296296296296298</v>
      </c>
      <c r="L15" s="15">
        <v>123</v>
      </c>
      <c r="M15" s="18">
        <f t="shared" si="6"/>
        <v>18.72146118721461</v>
      </c>
      <c r="N15" s="7">
        <v>47</v>
      </c>
      <c r="O15" s="19">
        <f t="shared" si="7"/>
        <v>20.88888888888889</v>
      </c>
      <c r="P15" s="28">
        <v>263</v>
      </c>
      <c r="Q15" s="29">
        <f t="shared" si="3"/>
        <v>16.880616174582798</v>
      </c>
    </row>
    <row r="16" spans="1:17" ht="12.75">
      <c r="A16" s="6" t="s">
        <v>4</v>
      </c>
      <c r="B16" s="15">
        <v>43</v>
      </c>
      <c r="C16" s="18">
        <f t="shared" si="0"/>
        <v>13.39563862928349</v>
      </c>
      <c r="D16" s="34">
        <v>88</v>
      </c>
      <c r="E16" s="19">
        <f t="shared" si="1"/>
        <v>12.82798833819242</v>
      </c>
      <c r="F16" s="15">
        <v>40</v>
      </c>
      <c r="G16" s="8">
        <f t="shared" si="2"/>
        <v>13.986013986013987</v>
      </c>
      <c r="H16" s="15">
        <v>83</v>
      </c>
      <c r="I16" s="18">
        <f t="shared" si="4"/>
        <v>14.56140350877193</v>
      </c>
      <c r="J16" s="15">
        <v>24</v>
      </c>
      <c r="K16" s="18">
        <f t="shared" si="5"/>
        <v>17.77777777777778</v>
      </c>
      <c r="L16" s="15">
        <v>96</v>
      </c>
      <c r="M16" s="18">
        <f t="shared" si="6"/>
        <v>14.61187214611872</v>
      </c>
      <c r="N16" s="7">
        <v>32</v>
      </c>
      <c r="O16" s="19">
        <f t="shared" si="7"/>
        <v>14.222222222222221</v>
      </c>
      <c r="P16" s="28">
        <v>210</v>
      </c>
      <c r="Q16" s="29">
        <f t="shared" si="3"/>
        <v>13.478818998716303</v>
      </c>
    </row>
    <row r="17" spans="1:17" ht="12.75">
      <c r="A17" s="6" t="s">
        <v>5</v>
      </c>
      <c r="B17" s="15">
        <v>34</v>
      </c>
      <c r="C17" s="18">
        <f t="shared" si="0"/>
        <v>10.59190031152648</v>
      </c>
      <c r="D17" s="34">
        <v>53</v>
      </c>
      <c r="E17" s="19">
        <f t="shared" si="1"/>
        <v>7.725947521865889</v>
      </c>
      <c r="F17" s="15">
        <v>25</v>
      </c>
      <c r="G17" s="8">
        <f t="shared" si="2"/>
        <v>8.741258741258742</v>
      </c>
      <c r="H17" s="15">
        <v>58</v>
      </c>
      <c r="I17" s="18">
        <f t="shared" si="4"/>
        <v>10.175438596491228</v>
      </c>
      <c r="J17" s="15">
        <v>13</v>
      </c>
      <c r="K17" s="18">
        <f t="shared" si="5"/>
        <v>9.62962962962963</v>
      </c>
      <c r="L17" s="15">
        <v>53</v>
      </c>
      <c r="M17" s="18">
        <f t="shared" si="6"/>
        <v>8.066971080669711</v>
      </c>
      <c r="N17" s="7">
        <v>13</v>
      </c>
      <c r="O17" s="19">
        <f t="shared" si="7"/>
        <v>5.777777777777778</v>
      </c>
      <c r="P17" s="28">
        <v>123</v>
      </c>
      <c r="Q17" s="29">
        <f t="shared" si="3"/>
        <v>7.894736842105263</v>
      </c>
    </row>
    <row r="18" spans="1:17" ht="12.75">
      <c r="A18" s="6" t="s">
        <v>6</v>
      </c>
      <c r="B18" s="15">
        <v>19</v>
      </c>
      <c r="C18" s="18">
        <f t="shared" si="0"/>
        <v>5.919003115264798</v>
      </c>
      <c r="D18" s="34">
        <v>38</v>
      </c>
      <c r="E18" s="19">
        <f t="shared" si="1"/>
        <v>5.539358600583091</v>
      </c>
      <c r="F18" s="15">
        <v>19</v>
      </c>
      <c r="G18" s="8">
        <f t="shared" si="2"/>
        <v>6.643356643356643</v>
      </c>
      <c r="H18" s="15">
        <v>26</v>
      </c>
      <c r="I18" s="18">
        <f t="shared" si="4"/>
        <v>4.56140350877193</v>
      </c>
      <c r="J18" s="15">
        <v>7</v>
      </c>
      <c r="K18" s="18">
        <f t="shared" si="5"/>
        <v>5.185185185185185</v>
      </c>
      <c r="L18" s="15">
        <v>29</v>
      </c>
      <c r="M18" s="18">
        <f t="shared" si="6"/>
        <v>4.41400304414003</v>
      </c>
      <c r="N18" s="7">
        <v>8</v>
      </c>
      <c r="O18" s="19">
        <f t="shared" si="7"/>
        <v>3.5555555555555554</v>
      </c>
      <c r="P18" s="28">
        <v>85</v>
      </c>
      <c r="Q18" s="29">
        <f t="shared" si="3"/>
        <v>5.455712451861361</v>
      </c>
    </row>
    <row r="19" spans="1:17" ht="12.75">
      <c r="A19" s="6" t="s">
        <v>7</v>
      </c>
      <c r="B19" s="15">
        <v>13</v>
      </c>
      <c r="C19" s="18">
        <f t="shared" si="0"/>
        <v>4.049844236760125</v>
      </c>
      <c r="D19" s="34">
        <v>25</v>
      </c>
      <c r="E19" s="19">
        <f t="shared" si="1"/>
        <v>3.6443148688046647</v>
      </c>
      <c r="F19" s="15">
        <v>11</v>
      </c>
      <c r="G19" s="8">
        <f t="shared" si="2"/>
        <v>3.8461538461538463</v>
      </c>
      <c r="H19" s="15">
        <v>19</v>
      </c>
      <c r="I19" s="18">
        <f t="shared" si="4"/>
        <v>3.3333333333333335</v>
      </c>
      <c r="J19" s="15">
        <v>5</v>
      </c>
      <c r="K19" s="18">
        <f t="shared" si="5"/>
        <v>3.7037037037037037</v>
      </c>
      <c r="L19" s="15">
        <v>10</v>
      </c>
      <c r="M19" s="18">
        <f t="shared" si="6"/>
        <v>1.5220700152207</v>
      </c>
      <c r="N19" s="7">
        <v>0</v>
      </c>
      <c r="O19" s="19">
        <f t="shared" si="7"/>
        <v>0</v>
      </c>
      <c r="P19" s="28">
        <v>39</v>
      </c>
      <c r="Q19" s="29">
        <f t="shared" si="3"/>
        <v>2.503209242618742</v>
      </c>
    </row>
    <row r="20" spans="1:17" ht="12.75">
      <c r="A20" s="6" t="s">
        <v>8</v>
      </c>
      <c r="B20" s="15">
        <v>6</v>
      </c>
      <c r="C20" s="18">
        <f t="shared" si="0"/>
        <v>1.8691588785046729</v>
      </c>
      <c r="D20" s="34">
        <v>7</v>
      </c>
      <c r="E20" s="19">
        <f t="shared" si="1"/>
        <v>1.0204081632653061</v>
      </c>
      <c r="F20" s="15">
        <v>4</v>
      </c>
      <c r="G20" s="8">
        <f t="shared" si="2"/>
        <v>1.3986013986013985</v>
      </c>
      <c r="H20" s="15">
        <v>9</v>
      </c>
      <c r="I20" s="18">
        <f t="shared" si="4"/>
        <v>1.5789473684210527</v>
      </c>
      <c r="J20" s="15">
        <v>5</v>
      </c>
      <c r="K20" s="18">
        <f t="shared" si="5"/>
        <v>3.7037037037037037</v>
      </c>
      <c r="L20" s="15">
        <v>10</v>
      </c>
      <c r="M20" s="18">
        <f t="shared" si="6"/>
        <v>1.5220700152207</v>
      </c>
      <c r="N20" s="7">
        <v>4</v>
      </c>
      <c r="O20" s="19">
        <f t="shared" si="7"/>
        <v>1.7777777777777777</v>
      </c>
      <c r="P20" s="28">
        <v>21</v>
      </c>
      <c r="Q20" s="29">
        <f t="shared" si="3"/>
        <v>1.3478818998716302</v>
      </c>
    </row>
    <row r="21" spans="1:17" ht="12.75">
      <c r="A21" s="6" t="s">
        <v>9</v>
      </c>
      <c r="B21" s="15">
        <v>2</v>
      </c>
      <c r="C21" s="18">
        <f t="shared" si="0"/>
        <v>0.6230529595015576</v>
      </c>
      <c r="D21" s="34">
        <v>2</v>
      </c>
      <c r="E21" s="19">
        <f t="shared" si="1"/>
        <v>0.2915451895043732</v>
      </c>
      <c r="F21" s="15">
        <v>2</v>
      </c>
      <c r="G21" s="8">
        <f t="shared" si="2"/>
        <v>0.6993006993006993</v>
      </c>
      <c r="H21" s="15">
        <v>2</v>
      </c>
      <c r="I21" s="18">
        <f t="shared" si="4"/>
        <v>0.3508771929824561</v>
      </c>
      <c r="J21" s="15">
        <v>2</v>
      </c>
      <c r="K21" s="18">
        <f t="shared" si="5"/>
        <v>1.4814814814814814</v>
      </c>
      <c r="L21" s="15">
        <v>2</v>
      </c>
      <c r="M21" s="18">
        <f t="shared" si="6"/>
        <v>0.30441400304414</v>
      </c>
      <c r="N21" s="7">
        <v>1</v>
      </c>
      <c r="O21" s="19">
        <f t="shared" si="7"/>
        <v>0.4444444444444444</v>
      </c>
      <c r="P21" s="28">
        <v>4</v>
      </c>
      <c r="Q21" s="29">
        <f t="shared" si="3"/>
        <v>0.25673940949935814</v>
      </c>
    </row>
    <row r="22" spans="1:17" ht="12.75">
      <c r="A22" s="6"/>
      <c r="B22" s="15">
        <f aca="true" t="shared" si="8" ref="B22:P22">SUM(B7:B21)</f>
        <v>321</v>
      </c>
      <c r="C22" s="8"/>
      <c r="D22" s="15">
        <f t="shared" si="8"/>
        <v>686</v>
      </c>
      <c r="E22" s="25"/>
      <c r="F22" s="15">
        <f t="shared" si="8"/>
        <v>286</v>
      </c>
      <c r="G22" s="8"/>
      <c r="H22" s="15">
        <f t="shared" si="8"/>
        <v>570</v>
      </c>
      <c r="I22" s="18"/>
      <c r="J22" s="15">
        <f t="shared" si="8"/>
        <v>135</v>
      </c>
      <c r="K22" s="18"/>
      <c r="L22" s="15">
        <f t="shared" si="8"/>
        <v>657</v>
      </c>
      <c r="M22" s="8"/>
      <c r="N22" s="7">
        <f t="shared" si="8"/>
        <v>225</v>
      </c>
      <c r="O22" s="49"/>
      <c r="P22" s="28">
        <f t="shared" si="8"/>
        <v>1558</v>
      </c>
      <c r="Q22" s="31"/>
    </row>
    <row r="23" spans="1:17" ht="12.75">
      <c r="A23" s="6" t="s">
        <v>26</v>
      </c>
      <c r="B23" s="17">
        <f>B22*100/1109</f>
        <v>28.944995491433723</v>
      </c>
      <c r="C23" s="18"/>
      <c r="D23" s="17">
        <f>D22*100/1389</f>
        <v>49.388048956083516</v>
      </c>
      <c r="E23" s="19"/>
      <c r="F23" s="17">
        <f>F22*100/1109</f>
        <v>25.788999098286745</v>
      </c>
      <c r="G23" s="18"/>
      <c r="H23" s="17">
        <f>H22*100/1109</f>
        <v>51.39765554553652</v>
      </c>
      <c r="I23" s="18"/>
      <c r="J23" s="17">
        <f>J22*100/1109</f>
        <v>12.173128944995492</v>
      </c>
      <c r="K23" s="18"/>
      <c r="L23" s="17">
        <f>L22*100/1109</f>
        <v>59.24256086564473</v>
      </c>
      <c r="M23" s="18"/>
      <c r="N23" s="17">
        <f>N22*100/1109</f>
        <v>20.288548241659154</v>
      </c>
      <c r="O23" s="25"/>
      <c r="P23" s="30"/>
      <c r="Q23" s="31"/>
    </row>
    <row r="24" spans="1:17" ht="12.75">
      <c r="A24" s="6"/>
      <c r="B24" s="42" t="s">
        <v>43</v>
      </c>
      <c r="C24" s="8"/>
      <c r="D24" s="43" t="s">
        <v>44</v>
      </c>
      <c r="E24" s="25"/>
      <c r="F24" s="42" t="s">
        <v>45</v>
      </c>
      <c r="G24" s="8"/>
      <c r="H24" s="42" t="s">
        <v>46</v>
      </c>
      <c r="I24" s="8"/>
      <c r="J24" s="42" t="s">
        <v>47</v>
      </c>
      <c r="K24" s="8"/>
      <c r="L24" s="42" t="s">
        <v>43</v>
      </c>
      <c r="M24" s="8"/>
      <c r="N24" s="44" t="s">
        <v>48</v>
      </c>
      <c r="O24" s="25"/>
      <c r="P24" s="47" t="s">
        <v>57</v>
      </c>
      <c r="Q24" s="31"/>
    </row>
    <row r="25" spans="1:17" ht="12.75">
      <c r="A25" s="6"/>
      <c r="B25" s="42"/>
      <c r="C25" s="8"/>
      <c r="D25" s="43"/>
      <c r="E25" s="25"/>
      <c r="F25" s="42"/>
      <c r="G25" s="8"/>
      <c r="H25" s="42"/>
      <c r="I25" s="8"/>
      <c r="J25" s="42"/>
      <c r="K25" s="8"/>
      <c r="L25" s="42"/>
      <c r="M25" s="8"/>
      <c r="N25" s="44"/>
      <c r="O25" s="25"/>
      <c r="P25" s="30"/>
      <c r="Q25" s="31"/>
    </row>
    <row r="26" spans="1:17" ht="12.75">
      <c r="A26" s="35" t="s">
        <v>36</v>
      </c>
      <c r="B26" s="36">
        <v>6</v>
      </c>
      <c r="C26" s="37">
        <f aca="true" t="shared" si="9" ref="C26:C38">B26*100/B$40</f>
        <v>3.75</v>
      </c>
      <c r="D26" s="38">
        <v>29</v>
      </c>
      <c r="E26" s="37">
        <f aca="true" t="shared" si="10" ref="E26:E38">D26*100/D$40</f>
        <v>5.697445972495088</v>
      </c>
      <c r="F26" s="36"/>
      <c r="G26" s="37"/>
      <c r="H26" s="36"/>
      <c r="I26" s="37"/>
      <c r="J26" s="36"/>
      <c r="K26" s="37"/>
      <c r="L26" s="36"/>
      <c r="M26" s="37"/>
      <c r="N26" s="39"/>
      <c r="O26" s="40"/>
      <c r="P26" s="41">
        <v>32</v>
      </c>
      <c r="Q26" s="37">
        <f aca="true" t="shared" si="11" ref="Q26:Q38">P26*100/P$40</f>
        <v>2.807017543859649</v>
      </c>
    </row>
    <row r="27" spans="1:17" ht="12.75">
      <c r="A27" s="6" t="s">
        <v>37</v>
      </c>
      <c r="B27" s="15">
        <v>12</v>
      </c>
      <c r="C27" s="18">
        <f t="shared" si="9"/>
        <v>7.5</v>
      </c>
      <c r="D27" s="34">
        <v>30</v>
      </c>
      <c r="E27" s="19">
        <f t="shared" si="10"/>
        <v>5.893909626719057</v>
      </c>
      <c r="F27" s="15">
        <v>3</v>
      </c>
      <c r="G27" s="19">
        <f aca="true" t="shared" si="12" ref="G27:G38">F27*100/F$40</f>
        <v>1.675977653631285</v>
      </c>
      <c r="H27" s="15">
        <v>6</v>
      </c>
      <c r="I27" s="19">
        <f aca="true" t="shared" si="13" ref="I27:I38">H27*100/H$40</f>
        <v>1.518987341772152</v>
      </c>
      <c r="J27" s="15">
        <v>0</v>
      </c>
      <c r="K27" s="19">
        <f aca="true" t="shared" si="14" ref="K27:K38">J27*100/J$40</f>
        <v>0</v>
      </c>
      <c r="L27" s="15">
        <v>2</v>
      </c>
      <c r="M27" s="18">
        <f aca="true" t="shared" si="15" ref="M27:M38">L27*100/L$40</f>
        <v>0.47619047619047616</v>
      </c>
      <c r="N27" s="15">
        <v>0</v>
      </c>
      <c r="O27" s="18">
        <f aca="true" t="shared" si="16" ref="O27:O38">N27*100/N$40</f>
        <v>0</v>
      </c>
      <c r="P27" s="28">
        <v>44</v>
      </c>
      <c r="Q27" s="29">
        <f t="shared" si="11"/>
        <v>3.8596491228070176</v>
      </c>
    </row>
    <row r="28" spans="1:17" ht="12.75">
      <c r="A28" s="6" t="s">
        <v>38</v>
      </c>
      <c r="B28" s="15">
        <v>4</v>
      </c>
      <c r="C28" s="18">
        <f t="shared" si="9"/>
        <v>2.5</v>
      </c>
      <c r="D28" s="34">
        <v>12</v>
      </c>
      <c r="E28" s="19">
        <f t="shared" si="10"/>
        <v>2.357563850687623</v>
      </c>
      <c r="F28" s="15">
        <v>4</v>
      </c>
      <c r="G28" s="18">
        <f t="shared" si="12"/>
        <v>2.2346368715083798</v>
      </c>
      <c r="H28" s="15">
        <v>10</v>
      </c>
      <c r="I28" s="18">
        <f t="shared" si="13"/>
        <v>2.5316455696202533</v>
      </c>
      <c r="J28" s="15">
        <v>1</v>
      </c>
      <c r="K28" s="18">
        <f t="shared" si="14"/>
        <v>1.408450704225352</v>
      </c>
      <c r="L28" s="15">
        <v>6</v>
      </c>
      <c r="M28" s="18">
        <f t="shared" si="15"/>
        <v>1.4285714285714286</v>
      </c>
      <c r="N28" s="7">
        <v>1</v>
      </c>
      <c r="O28" s="19">
        <f t="shared" si="16"/>
        <v>0.9900990099009901</v>
      </c>
      <c r="P28" s="28">
        <v>25</v>
      </c>
      <c r="Q28" s="29">
        <f t="shared" si="11"/>
        <v>2.192982456140351</v>
      </c>
    </row>
    <row r="29" spans="1:17" ht="12.75">
      <c r="A29" s="6" t="s">
        <v>39</v>
      </c>
      <c r="B29" s="15">
        <v>8</v>
      </c>
      <c r="C29" s="18">
        <f t="shared" si="9"/>
        <v>5</v>
      </c>
      <c r="D29" s="34">
        <v>30</v>
      </c>
      <c r="E29" s="19">
        <f t="shared" si="10"/>
        <v>5.893909626719057</v>
      </c>
      <c r="F29" s="15">
        <v>16</v>
      </c>
      <c r="G29" s="18">
        <f t="shared" si="12"/>
        <v>8.938547486033519</v>
      </c>
      <c r="H29" s="15">
        <v>23</v>
      </c>
      <c r="I29" s="18">
        <f t="shared" si="13"/>
        <v>5.822784810126582</v>
      </c>
      <c r="J29" s="15">
        <v>5</v>
      </c>
      <c r="K29" s="18">
        <f t="shared" si="14"/>
        <v>7.042253521126761</v>
      </c>
      <c r="L29" s="15">
        <v>29</v>
      </c>
      <c r="M29" s="18">
        <f t="shared" si="15"/>
        <v>6.904761904761905</v>
      </c>
      <c r="N29" s="7">
        <v>5</v>
      </c>
      <c r="O29" s="19">
        <f t="shared" si="16"/>
        <v>4.9504950495049505</v>
      </c>
      <c r="P29" s="28">
        <v>69</v>
      </c>
      <c r="Q29" s="29">
        <f t="shared" si="11"/>
        <v>6.052631578947368</v>
      </c>
    </row>
    <row r="30" spans="1:17" ht="12.75">
      <c r="A30" s="6" t="s">
        <v>40</v>
      </c>
      <c r="B30" s="15">
        <v>20</v>
      </c>
      <c r="C30" s="18">
        <f t="shared" si="9"/>
        <v>12.5</v>
      </c>
      <c r="D30" s="34">
        <v>61</v>
      </c>
      <c r="E30" s="19">
        <f t="shared" si="10"/>
        <v>11.984282907662083</v>
      </c>
      <c r="F30" s="15">
        <v>23</v>
      </c>
      <c r="G30" s="18">
        <f t="shared" si="12"/>
        <v>12.849162011173185</v>
      </c>
      <c r="H30" s="15">
        <v>41</v>
      </c>
      <c r="I30" s="18">
        <f t="shared" si="13"/>
        <v>10.379746835443038</v>
      </c>
      <c r="J30" s="15">
        <v>7</v>
      </c>
      <c r="K30" s="18">
        <f t="shared" si="14"/>
        <v>9.859154929577464</v>
      </c>
      <c r="L30" s="15">
        <v>55</v>
      </c>
      <c r="M30" s="18">
        <f t="shared" si="15"/>
        <v>13.095238095238095</v>
      </c>
      <c r="N30" s="7">
        <v>14</v>
      </c>
      <c r="O30" s="19">
        <f t="shared" si="16"/>
        <v>13.861386138613861</v>
      </c>
      <c r="P30" s="28">
        <v>107</v>
      </c>
      <c r="Q30" s="29">
        <f t="shared" si="11"/>
        <v>9.385964912280702</v>
      </c>
    </row>
    <row r="31" spans="1:17" ht="12.75">
      <c r="A31" s="6" t="s">
        <v>41</v>
      </c>
      <c r="B31" s="15">
        <v>2</v>
      </c>
      <c r="C31" s="18">
        <f t="shared" si="9"/>
        <v>1.25</v>
      </c>
      <c r="D31" s="34">
        <v>0</v>
      </c>
      <c r="E31" s="19">
        <f t="shared" si="10"/>
        <v>0</v>
      </c>
      <c r="F31" s="15">
        <v>2</v>
      </c>
      <c r="G31" s="18">
        <f t="shared" si="12"/>
        <v>1.1173184357541899</v>
      </c>
      <c r="H31" s="15">
        <v>37</v>
      </c>
      <c r="I31" s="18">
        <f t="shared" si="13"/>
        <v>9.367088607594937</v>
      </c>
      <c r="J31" s="15">
        <v>1</v>
      </c>
      <c r="K31" s="18">
        <f t="shared" si="14"/>
        <v>1.408450704225352</v>
      </c>
      <c r="L31" s="15">
        <v>29</v>
      </c>
      <c r="M31" s="18">
        <f t="shared" si="15"/>
        <v>6.904761904761905</v>
      </c>
      <c r="N31" s="7">
        <v>3</v>
      </c>
      <c r="O31" s="19">
        <f t="shared" si="16"/>
        <v>2.9702970297029703</v>
      </c>
      <c r="P31" s="28">
        <v>82</v>
      </c>
      <c r="Q31" s="29">
        <f t="shared" si="11"/>
        <v>7.192982456140351</v>
      </c>
    </row>
    <row r="32" spans="1:17" ht="12.75">
      <c r="A32" s="6" t="s">
        <v>10</v>
      </c>
      <c r="B32" s="15">
        <v>21</v>
      </c>
      <c r="C32" s="18">
        <f t="shared" si="9"/>
        <v>13.125</v>
      </c>
      <c r="D32" s="34">
        <v>96</v>
      </c>
      <c r="E32" s="19">
        <f t="shared" si="10"/>
        <v>18.860510805500983</v>
      </c>
      <c r="F32" s="15">
        <v>26</v>
      </c>
      <c r="G32" s="18">
        <f t="shared" si="12"/>
        <v>14.525139664804469</v>
      </c>
      <c r="H32" s="15">
        <v>59</v>
      </c>
      <c r="I32" s="18">
        <f t="shared" si="13"/>
        <v>14.936708860759493</v>
      </c>
      <c r="J32" s="15">
        <v>16</v>
      </c>
      <c r="K32" s="18">
        <f t="shared" si="14"/>
        <v>22.535211267605632</v>
      </c>
      <c r="L32" s="15">
        <v>71</v>
      </c>
      <c r="M32" s="18">
        <f t="shared" si="15"/>
        <v>16.904761904761905</v>
      </c>
      <c r="N32" s="7">
        <v>17</v>
      </c>
      <c r="O32" s="19">
        <f t="shared" si="16"/>
        <v>16.831683168316832</v>
      </c>
      <c r="P32" s="28">
        <v>203</v>
      </c>
      <c r="Q32" s="29">
        <f t="shared" si="11"/>
        <v>17.80701754385965</v>
      </c>
    </row>
    <row r="33" spans="1:17" ht="12.75">
      <c r="A33" s="6" t="s">
        <v>11</v>
      </c>
      <c r="B33" s="15">
        <v>29</v>
      </c>
      <c r="C33" s="18">
        <f t="shared" si="9"/>
        <v>18.125</v>
      </c>
      <c r="D33" s="34">
        <v>97</v>
      </c>
      <c r="E33" s="19">
        <f t="shared" si="10"/>
        <v>19.05697445972495</v>
      </c>
      <c r="F33" s="15">
        <v>35</v>
      </c>
      <c r="G33" s="18">
        <f t="shared" si="12"/>
        <v>19.553072625698324</v>
      </c>
      <c r="H33" s="15">
        <v>68</v>
      </c>
      <c r="I33" s="18">
        <f t="shared" si="13"/>
        <v>17.21518987341772</v>
      </c>
      <c r="J33" s="15">
        <v>9</v>
      </c>
      <c r="K33" s="18">
        <f t="shared" si="14"/>
        <v>12.67605633802817</v>
      </c>
      <c r="L33" s="15">
        <v>77</v>
      </c>
      <c r="M33" s="18">
        <f t="shared" si="15"/>
        <v>18.333333333333332</v>
      </c>
      <c r="N33" s="7">
        <v>22</v>
      </c>
      <c r="O33" s="19">
        <f t="shared" si="16"/>
        <v>21.782178217821784</v>
      </c>
      <c r="P33" s="28">
        <v>193</v>
      </c>
      <c r="Q33" s="29">
        <f t="shared" si="11"/>
        <v>16.92982456140351</v>
      </c>
    </row>
    <row r="34" spans="1:17" ht="12.75">
      <c r="A34" s="6" t="s">
        <v>12</v>
      </c>
      <c r="B34" s="15">
        <v>27</v>
      </c>
      <c r="C34" s="18">
        <f t="shared" si="9"/>
        <v>16.875</v>
      </c>
      <c r="D34" s="34">
        <v>66</v>
      </c>
      <c r="E34" s="19">
        <f t="shared" si="10"/>
        <v>12.966601178781925</v>
      </c>
      <c r="F34" s="15">
        <v>33</v>
      </c>
      <c r="G34" s="18">
        <f t="shared" si="12"/>
        <v>18.435754189944134</v>
      </c>
      <c r="H34" s="15">
        <v>68</v>
      </c>
      <c r="I34" s="18">
        <f t="shared" si="13"/>
        <v>17.21518987341772</v>
      </c>
      <c r="J34" s="15">
        <v>10</v>
      </c>
      <c r="K34" s="18">
        <f t="shared" si="14"/>
        <v>14.084507042253522</v>
      </c>
      <c r="L34" s="15">
        <v>78</v>
      </c>
      <c r="M34" s="18">
        <f t="shared" si="15"/>
        <v>18.571428571428573</v>
      </c>
      <c r="N34" s="7">
        <v>25</v>
      </c>
      <c r="O34" s="19">
        <f t="shared" si="16"/>
        <v>24.752475247524753</v>
      </c>
      <c r="P34" s="28">
        <v>172</v>
      </c>
      <c r="Q34" s="29">
        <f t="shared" si="11"/>
        <v>15.087719298245615</v>
      </c>
    </row>
    <row r="35" spans="1:17" ht="12.75">
      <c r="A35" s="6" t="s">
        <v>13</v>
      </c>
      <c r="B35" s="15">
        <v>17</v>
      </c>
      <c r="C35" s="18">
        <f t="shared" si="9"/>
        <v>10.625</v>
      </c>
      <c r="D35" s="34">
        <v>50</v>
      </c>
      <c r="E35" s="19">
        <f t="shared" si="10"/>
        <v>9.82318271119843</v>
      </c>
      <c r="F35" s="15">
        <v>22</v>
      </c>
      <c r="G35" s="18">
        <f t="shared" si="12"/>
        <v>12.29050279329609</v>
      </c>
      <c r="H35" s="15">
        <v>49</v>
      </c>
      <c r="I35" s="18">
        <f t="shared" si="13"/>
        <v>12.405063291139241</v>
      </c>
      <c r="J35" s="15">
        <v>13</v>
      </c>
      <c r="K35" s="18">
        <f t="shared" si="14"/>
        <v>18.309859154929576</v>
      </c>
      <c r="L35" s="15">
        <v>49</v>
      </c>
      <c r="M35" s="18">
        <f t="shared" si="15"/>
        <v>11.666666666666666</v>
      </c>
      <c r="N35" s="7">
        <v>10</v>
      </c>
      <c r="O35" s="19">
        <f t="shared" si="16"/>
        <v>9.900990099009901</v>
      </c>
      <c r="P35" s="28">
        <v>124</v>
      </c>
      <c r="Q35" s="29">
        <f t="shared" si="11"/>
        <v>10.87719298245614</v>
      </c>
    </row>
    <row r="36" spans="1:17" ht="12.75">
      <c r="A36" s="6" t="s">
        <v>14</v>
      </c>
      <c r="B36" s="15">
        <v>7</v>
      </c>
      <c r="C36" s="18">
        <f t="shared" si="9"/>
        <v>4.375</v>
      </c>
      <c r="D36" s="34">
        <v>25</v>
      </c>
      <c r="E36" s="19">
        <f t="shared" si="10"/>
        <v>4.911591355599215</v>
      </c>
      <c r="F36" s="15">
        <v>9</v>
      </c>
      <c r="G36" s="18">
        <f t="shared" si="12"/>
        <v>5.027932960893855</v>
      </c>
      <c r="H36" s="15">
        <v>20</v>
      </c>
      <c r="I36" s="18">
        <f t="shared" si="13"/>
        <v>5.063291139240507</v>
      </c>
      <c r="J36" s="15">
        <v>5</v>
      </c>
      <c r="K36" s="18">
        <f t="shared" si="14"/>
        <v>7.042253521126761</v>
      </c>
      <c r="L36" s="15">
        <v>14</v>
      </c>
      <c r="M36" s="18">
        <f t="shared" si="15"/>
        <v>3.3333333333333335</v>
      </c>
      <c r="N36" s="7">
        <v>2</v>
      </c>
      <c r="O36" s="19">
        <f t="shared" si="16"/>
        <v>1.9801980198019802</v>
      </c>
      <c r="P36" s="28">
        <v>51</v>
      </c>
      <c r="Q36" s="29">
        <f t="shared" si="11"/>
        <v>4.473684210526316</v>
      </c>
    </row>
    <row r="37" spans="1:17" ht="12.75">
      <c r="A37" s="6" t="s">
        <v>15</v>
      </c>
      <c r="B37" s="15">
        <v>6</v>
      </c>
      <c r="C37" s="18">
        <f t="shared" si="9"/>
        <v>3.75</v>
      </c>
      <c r="D37" s="34">
        <v>9</v>
      </c>
      <c r="E37" s="19">
        <f t="shared" si="10"/>
        <v>1.768172888015717</v>
      </c>
      <c r="F37" s="15">
        <v>4</v>
      </c>
      <c r="G37" s="18">
        <f t="shared" si="12"/>
        <v>2.2346368715083798</v>
      </c>
      <c r="H37" s="15">
        <v>9</v>
      </c>
      <c r="I37" s="18">
        <f t="shared" si="13"/>
        <v>2.278481012658228</v>
      </c>
      <c r="J37" s="15">
        <v>3</v>
      </c>
      <c r="K37" s="18">
        <f t="shared" si="14"/>
        <v>4.225352112676056</v>
      </c>
      <c r="L37" s="15">
        <v>6</v>
      </c>
      <c r="M37" s="18">
        <f t="shared" si="15"/>
        <v>1.4285714285714286</v>
      </c>
      <c r="N37" s="7">
        <v>1</v>
      </c>
      <c r="O37" s="19">
        <f t="shared" si="16"/>
        <v>0.9900990099009901</v>
      </c>
      <c r="P37" s="28">
        <v>24</v>
      </c>
      <c r="Q37" s="29">
        <f t="shared" si="11"/>
        <v>2.1052631578947367</v>
      </c>
    </row>
    <row r="38" spans="1:17" ht="12.75">
      <c r="A38" s="6" t="s">
        <v>16</v>
      </c>
      <c r="B38" s="15">
        <v>1</v>
      </c>
      <c r="C38" s="18">
        <f t="shared" si="9"/>
        <v>0.625</v>
      </c>
      <c r="D38" s="34">
        <v>4</v>
      </c>
      <c r="E38" s="19">
        <f t="shared" si="10"/>
        <v>0.7858546168958742</v>
      </c>
      <c r="F38" s="15">
        <v>2</v>
      </c>
      <c r="G38" s="18">
        <f t="shared" si="12"/>
        <v>1.1173184357541899</v>
      </c>
      <c r="H38" s="15">
        <v>5</v>
      </c>
      <c r="I38" s="18">
        <f t="shared" si="13"/>
        <v>1.2658227848101267</v>
      </c>
      <c r="J38" s="15">
        <v>1</v>
      </c>
      <c r="K38" s="18">
        <f t="shared" si="14"/>
        <v>1.408450704225352</v>
      </c>
      <c r="L38" s="15">
        <v>4</v>
      </c>
      <c r="M38" s="18">
        <f t="shared" si="15"/>
        <v>0.9523809523809523</v>
      </c>
      <c r="N38" s="7">
        <v>1</v>
      </c>
      <c r="O38" s="19">
        <f t="shared" si="16"/>
        <v>0.9900990099009901</v>
      </c>
      <c r="P38" s="28">
        <v>14</v>
      </c>
      <c r="Q38" s="29">
        <f t="shared" si="11"/>
        <v>1.2280701754385965</v>
      </c>
    </row>
    <row r="39" spans="1:17" ht="12.75">
      <c r="A39" s="6" t="s">
        <v>17</v>
      </c>
      <c r="B39" s="15"/>
      <c r="C39" s="18"/>
      <c r="D39" s="34"/>
      <c r="E39" s="19"/>
      <c r="F39" s="15"/>
      <c r="G39" s="18"/>
      <c r="H39" s="15"/>
      <c r="I39" s="18"/>
      <c r="J39" s="15"/>
      <c r="K39" s="18"/>
      <c r="L39" s="15"/>
      <c r="M39" s="18"/>
      <c r="N39" s="7"/>
      <c r="O39" s="19"/>
      <c r="P39" s="28"/>
      <c r="Q39" s="29"/>
    </row>
    <row r="40" spans="1:17" ht="12.75">
      <c r="A40" s="6"/>
      <c r="B40" s="15">
        <f aca="true" t="shared" si="17" ref="B40:P40">SUM(B26:B39)</f>
        <v>160</v>
      </c>
      <c r="C40" s="8"/>
      <c r="D40" s="15">
        <f t="shared" si="17"/>
        <v>509</v>
      </c>
      <c r="E40" s="25"/>
      <c r="F40" s="15">
        <f t="shared" si="17"/>
        <v>179</v>
      </c>
      <c r="G40" s="8"/>
      <c r="H40" s="15">
        <f t="shared" si="17"/>
        <v>395</v>
      </c>
      <c r="I40" s="8"/>
      <c r="J40" s="15">
        <f t="shared" si="17"/>
        <v>71</v>
      </c>
      <c r="K40" s="8"/>
      <c r="L40" s="15">
        <f t="shared" si="17"/>
        <v>420</v>
      </c>
      <c r="M40" s="8"/>
      <c r="N40" s="7">
        <f t="shared" si="17"/>
        <v>101</v>
      </c>
      <c r="O40" s="49"/>
      <c r="P40" s="28">
        <f t="shared" si="17"/>
        <v>1140</v>
      </c>
      <c r="Q40" s="23"/>
    </row>
    <row r="41" spans="1:17" ht="12.75">
      <c r="A41" s="6" t="s">
        <v>26</v>
      </c>
      <c r="B41" s="17">
        <f>B40*100/746</f>
        <v>21.447721179624665</v>
      </c>
      <c r="C41" s="18"/>
      <c r="D41" s="17">
        <f>D40*100/970</f>
        <v>52.47422680412371</v>
      </c>
      <c r="E41" s="19"/>
      <c r="F41" s="17">
        <f>F40*100/746</f>
        <v>23.994638069705093</v>
      </c>
      <c r="G41" s="18"/>
      <c r="H41" s="17">
        <f>H40*100/701</f>
        <v>56.34807417974322</v>
      </c>
      <c r="I41" s="18"/>
      <c r="J41" s="17">
        <f>J40*100/701</f>
        <v>10.128388017118402</v>
      </c>
      <c r="K41" s="18"/>
      <c r="L41" s="17">
        <f>L40*100/701</f>
        <v>59.91440798858773</v>
      </c>
      <c r="M41" s="18"/>
      <c r="N41" s="17">
        <f>N40*100/701</f>
        <v>14.407988587731811</v>
      </c>
      <c r="O41" s="25"/>
      <c r="P41" s="27"/>
      <c r="Q41" s="23"/>
    </row>
    <row r="42" spans="1:17" ht="12.75">
      <c r="A42" s="9"/>
      <c r="B42" s="46" t="s">
        <v>49</v>
      </c>
      <c r="C42" s="20"/>
      <c r="D42" s="46" t="s">
        <v>50</v>
      </c>
      <c r="E42" s="21"/>
      <c r="F42" s="46" t="s">
        <v>51</v>
      </c>
      <c r="G42" s="20"/>
      <c r="H42" s="46" t="s">
        <v>53</v>
      </c>
      <c r="I42" s="20"/>
      <c r="J42" s="46" t="s">
        <v>54</v>
      </c>
      <c r="K42" s="20"/>
      <c r="L42" s="46" t="s">
        <v>55</v>
      </c>
      <c r="M42" s="20"/>
      <c r="N42" s="46" t="s">
        <v>56</v>
      </c>
      <c r="O42" s="45"/>
      <c r="P42" s="48" t="s">
        <v>58</v>
      </c>
      <c r="Q42" s="24"/>
    </row>
    <row r="43" ht="12.75">
      <c r="P43" s="50" t="s">
        <v>59</v>
      </c>
    </row>
    <row r="44" spans="1:16" ht="12.75">
      <c r="A44" s="3" t="s">
        <v>52</v>
      </c>
      <c r="P44" s="50" t="s">
        <v>60</v>
      </c>
    </row>
    <row r="45" spans="1:2" ht="12.75">
      <c r="A45" s="22" t="s">
        <v>26</v>
      </c>
      <c r="B45" s="2" t="s">
        <v>61</v>
      </c>
    </row>
    <row r="46" ht="12.75">
      <c r="B46" s="2" t="s">
        <v>62</v>
      </c>
    </row>
  </sheetData>
  <sheetProtection/>
  <mergeCells count="8">
    <mergeCell ref="D5:E5"/>
    <mergeCell ref="P5:Q5"/>
    <mergeCell ref="L5:M5"/>
    <mergeCell ref="N5:O5"/>
    <mergeCell ref="B5:C5"/>
    <mergeCell ref="F5:G5"/>
    <mergeCell ref="H5:I5"/>
    <mergeCell ref="J5:K5"/>
  </mergeCells>
  <printOptions/>
  <pageMargins left="0.75" right="0.75" top="0.67" bottom="0.56" header="0.5" footer="0.5"/>
  <pageSetup fitToHeight="1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Driscoll</dc:creator>
  <cp:keywords/>
  <dc:description/>
  <cp:lastModifiedBy>Ash</cp:lastModifiedBy>
  <cp:lastPrinted>2015-02-16T11:40:31Z</cp:lastPrinted>
  <dcterms:created xsi:type="dcterms:W3CDTF">2010-02-01T19:35:53Z</dcterms:created>
  <dcterms:modified xsi:type="dcterms:W3CDTF">2015-03-02T23:53:13Z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-553665802</vt:i4>
  </property>
  <property fmtid="{D5CDD505-2E9C-101B-9397-08002B2CF9AE}" pid="3" name="_EmailSubject">
    <vt:lpwstr>Cheshire RR files</vt:lpwstr>
  </property>
  <property fmtid="{D5CDD505-2E9C-101B-9397-08002B2CF9AE}" pid="4" name="_AuthorEmail">
    <vt:lpwstr>ann@sunnyfield.co.uk</vt:lpwstr>
  </property>
  <property fmtid="{D5CDD505-2E9C-101B-9397-08002B2CF9AE}" pid="5" name="_AuthorEmailDisplayName">
    <vt:lpwstr>Ann Driscoll</vt:lpwstr>
  </property>
  <property fmtid="{D5CDD505-2E9C-101B-9397-08002B2CF9AE}" pid="6" name="_ReviewingToolsShownOnce">
    <vt:lpwstr/>
  </property>
</Properties>
</file>